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4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<sst xmlns="http://schemas.openxmlformats.org/spreadsheetml/2006/main" count="420" uniqueCount="155">
  <si>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</si>
  <si>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</si>
  <si>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</si>
  <si>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</si>
  <si>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</si>
  <si>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</si>
  <si>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</si>
  <si>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</si>
  <si>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</si>
  <si>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</si>
  <si>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</si>
  <si>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</si>
  <si>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</si>
  <si>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</si>
  <si>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</si>
  <si>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</si>
  <si>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</si>
  <si>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</si>
  <si>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</si>
  <si>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</si>
  <si>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</si>
  <si>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</si>
  <si>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</si>
  <si>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</si>
  <si>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</si>
  <si>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</si>
  <si>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</si>
  <si>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</si>
  <si>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</si>
  <si>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</si>
  <si>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</si>
  <si>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</si>
  <si>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</si>
  <si>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</si>
  <si>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</si>
  <si>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</si>
  <si>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</si>
  <si>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</si>
  <si>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</si>
  <si>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</si>
  <si>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</si>
  <si>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</si>
  <si>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</si>
  <si>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</si>
  <si>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</si>
  <si>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</si>
  <si>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</si>
  <si>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</si>
  <si>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</si>
  <si>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</si>
  <si>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</si>
  <si>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</si>
  <si>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</si>
  <si>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</si>
  <si>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</si>
  <si>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</si>
  <si>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</si>
  <si>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</si>
  <si>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</si>
  <si>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</si>
  <si>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</si>
  <si>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</si>
  <si>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</si>
  <si>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</si>
  <si>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</si>
  <si>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</si>
  <si>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</si>
  <si>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</si>
  <si>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</si>
  <si>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</si>
  <si>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</si>
  <si>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</si>
  <si>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</si>
  <si>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</si>
  <si>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</si>
  <si>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</si>
  <si>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</si>
  <si>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</si>
  <si>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</si>
  <si>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</si>
  <si>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</si>
  <si>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</si>
  <si>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</si>
  <si>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</si>
  <si>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</si>
  <si>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</si>
  <si>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</si>
  <si>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</si>
  <si>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</si>
  <si>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</si>
  <si>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</si>
  <si>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</si>
  <si>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</si>
  <si>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</si>
  <si>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</si>
  <si>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</si>
  <si>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</si>
  <si>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</si>
  <si>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</si>
  <si>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</si>
  <si>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</si>
  <si>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</si>
  <si>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</si>
  <si>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</si>
  <si>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</si>
  <si>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</si>
  <si>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</si>
  <si>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FIRST REGISTRATIONS of NEW* MC, TOP 10 BRANDS JUNUARY-DECEMBER 2021</t>
  </si>
  <si>
    <t>R_MP_2021 ranking</t>
  </si>
  <si>
    <t>FIRST REGISTRATIONS MP, TOP 10 BRANDS JUNUARY-DECEMBER 2021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</si>
  <si>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</si>
  <si>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</si>
  <si>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</si>
  <si>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</si>
  <si>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</si>
  <si>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</si>
  <si>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</si>
  <si>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</si>
  <si>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</si>
  <si>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</si>
  <si>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</si>
  <si>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</si>
  <si>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</si>
  <si>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</si>
  <si>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</si>
  <si>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</si>
  <si>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</si>
  <si>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</si>
  <si>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JANUARY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</si>
  <si>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</si>
  <si>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</si>
  <si>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</si>
  <si>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</si>
  <si>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TRIUMPH</t>
  </si>
  <si>
    <t>January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</si>
  <si>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</si>
  <si>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</si>
  <si>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</si>
  <si>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</si>
  <si>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</si>
  <si>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BETA</t>
  </si>
  <si>
    <t>YIBEN</t>
  </si>
  <si>
    <t>PEUGEOT</t>
  </si>
  <si>
    <t>SURRON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</si>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</sst>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25"/>
          <c:w val="0.824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64639199"/>
        <c:axId val="44881880"/>
      </c:bar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1403931"/>
        <c:axId val="15764468"/>
      </c:bar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7662485"/>
        <c:axId val="1853502"/>
      </c:bar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At val="0"/>
        <c:auto val="1"/>
        <c:lblOffset val="100"/>
        <c:tickLblSkip val="1"/>
        <c:noMultiLvlLbl val="0"/>
      </c:catAx>
      <c:valAx>
        <c:axId val="185350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55"/>
          <c:w val="0.732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6681519"/>
        <c:axId val="15915944"/>
      </c:bar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95"/>
          <c:w val="0.737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9025769"/>
        <c:axId val="14123058"/>
      </c:bar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52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59998659"/>
        <c:axId val="3117020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28053181"/>
        <c:axId val="51152038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825"/>
          <c:w val="0.79925"/>
          <c:h val="0.8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1283737"/>
        <c:axId val="11553634"/>
      </c:bar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55"/>
          <c:w val="0.73225"/>
          <c:h val="0.79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36873843"/>
        <c:axId val="63429132"/>
      </c:bar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5"/>
          <c:w val="0.752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33991277"/>
        <c:axId val="37486038"/>
      </c:bar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14014145"/>
        <c:axId val="59018442"/>
      </c:bar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0"/>
        <c:auto val="1"/>
        <c:lblOffset val="100"/>
        <c:tickLblSkip val="1"/>
        <c:noMultiLvlLbl val="0"/>
      </c:catAx>
      <c:valAx>
        <c:axId val="590184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4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112</v>
      </c>
      <c r="C7" s="62" t="s">
        <v>113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114</v>
      </c>
      <c r="C9" s="63" t="s">
        <v>115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116</v>
      </c>
      <c r="C11" s="63" t="s">
        <v>117</v>
      </c>
      <c r="D11" s="10"/>
    </row>
    <row r="12" ht="12.75">
      <c r="B12" s="145"/>
    </row>
    <row r="13" spans="2:17" ht="12.75">
      <c r="B13" s="146" t="s">
        <v>106</v>
      </c>
      <c r="C13" s="62" t="s">
        <v>107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118</v>
      </c>
      <c r="C15" s="63" t="s">
        <v>119</v>
      </c>
      <c r="D15" s="12"/>
    </row>
    <row r="16" ht="12.75">
      <c r="B16" s="145"/>
    </row>
    <row r="17" spans="2:3" ht="12.75">
      <c r="B17" s="147" t="s">
        <v>108</v>
      </c>
      <c r="C17" s="62" t="s">
        <v>109</v>
      </c>
    </row>
    <row r="18" ht="12.75">
      <c r="B18" s="145"/>
    </row>
    <row r="19" spans="2:3" ht="12.75">
      <c r="B19" s="147" t="s">
        <v>120</v>
      </c>
      <c r="C19" s="62" t="s">
        <v>121</v>
      </c>
    </row>
    <row r="20" ht="12.75">
      <c r="B20" s="145"/>
    </row>
    <row r="21" spans="2:3" ht="12.75">
      <c r="B21" s="147" t="s">
        <v>110</v>
      </c>
      <c r="C21" s="62" t="s">
        <v>111</v>
      </c>
    </row>
    <row r="22" ht="12.75">
      <c r="B22" s="145"/>
    </row>
    <row r="23" ht="12.75">
      <c r="D23" s="96" t="s">
        <v>45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125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3151</v>
      </c>
      <c r="O3" s="97">
        <v>0.7993404363267377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791</v>
      </c>
      <c r="O4" s="97">
        <v>0.2006595636732623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123</v>
      </c>
      <c r="B5" s="9">
        <v>3942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3942</v>
      </c>
      <c r="O5" s="97">
        <v>1</v>
      </c>
      <c r="T5" s="99" t="s">
        <v>82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124</v>
      </c>
      <c r="B6" s="207">
        <v>-0.5764023210831721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126</v>
      </c>
      <c r="B7" s="208">
        <v>-0.3087848500789059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-0.3087848500789059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128</v>
      </c>
      <c r="C9" s="225"/>
      <c r="D9" s="226" t="s">
        <v>34</v>
      </c>
      <c r="E9" s="228" t="s">
        <v>23</v>
      </c>
      <c r="F9" s="229"/>
      <c r="G9" s="226" t="s">
        <v>34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3151</v>
      </c>
      <c r="C11" s="187">
        <v>4525</v>
      </c>
      <c r="D11" s="188">
        <v>-0.303646408839779</v>
      </c>
      <c r="E11" s="187">
        <v>3151</v>
      </c>
      <c r="F11" s="189">
        <v>4525</v>
      </c>
      <c r="G11" s="188">
        <v>-0.303646408839779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791</v>
      </c>
      <c r="C12" s="187">
        <v>1178</v>
      </c>
      <c r="D12" s="188">
        <v>-0.3285229202037352</v>
      </c>
      <c r="E12" s="187">
        <v>791</v>
      </c>
      <c r="F12" s="189">
        <v>1178</v>
      </c>
      <c r="G12" s="188">
        <v>-0.3285229202037352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3942</v>
      </c>
      <c r="C13" s="187">
        <v>5703</v>
      </c>
      <c r="D13" s="188">
        <v>-0.3087848500789059</v>
      </c>
      <c r="E13" s="187">
        <v>3942</v>
      </c>
      <c r="F13" s="187">
        <v>5703</v>
      </c>
      <c r="G13" s="188">
        <v>-0.3087848500789059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410</v>
      </c>
      <c r="O3" s="97">
        <v>0.5766526019690577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3">
        <v>301</v>
      </c>
      <c r="O4" s="97">
        <v>0.42334739803094235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123</v>
      </c>
      <c r="B5" s="9">
        <v>711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711</v>
      </c>
      <c r="O5" s="97">
        <v>1</v>
      </c>
      <c r="T5" s="48" t="s">
        <v>82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124</v>
      </c>
      <c r="B6" s="207">
        <v>-0.8753943217665615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08">
        <v>-0.4721603563474388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-0.4721603563474388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JANUARY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410</v>
      </c>
      <c r="C11" s="187">
        <v>698</v>
      </c>
      <c r="D11" s="188">
        <v>-0.4126074498567335</v>
      </c>
      <c r="E11" s="187">
        <v>410</v>
      </c>
      <c r="F11" s="189">
        <v>698</v>
      </c>
      <c r="G11" s="188">
        <v>-0.4126074498567335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301</v>
      </c>
      <c r="C12" s="187">
        <v>649</v>
      </c>
      <c r="D12" s="188">
        <v>-0.5362095531587057</v>
      </c>
      <c r="E12" s="187">
        <v>301</v>
      </c>
      <c r="F12" s="189">
        <v>649</v>
      </c>
      <c r="G12" s="188">
        <v>-0.5362095531587057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711</v>
      </c>
      <c r="C13" s="187">
        <v>1347</v>
      </c>
      <c r="D13" s="188">
        <v>-0.4721603563474388</v>
      </c>
      <c r="E13" s="187">
        <v>711</v>
      </c>
      <c r="F13" s="187">
        <v>1347</v>
      </c>
      <c r="G13" s="188">
        <v>-0.4721603563474388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410</v>
      </c>
      <c r="O9" s="86"/>
    </row>
    <row r="10" spans="1:14" ht="12.75">
      <c r="A10" s="139" t="s">
        <v>131</v>
      </c>
      <c r="B10" s="148">
        <f>B9/B8-1</f>
        <v>-0.4126074498567335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f>N9/N8-1</f>
        <v>-0.981205592482237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JANUARY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410</v>
      </c>
      <c r="C14" s="162">
        <v>698</v>
      </c>
      <c r="D14" s="163">
        <v>-0.4126074498567335</v>
      </c>
      <c r="E14" s="162">
        <v>410</v>
      </c>
      <c r="F14" s="162">
        <v>698</v>
      </c>
      <c r="G14" s="163">
        <v>-0.4126074498567335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136</v>
      </c>
      <c r="C2" s="248"/>
      <c r="D2" s="248"/>
      <c r="E2" s="248"/>
      <c r="F2" s="248"/>
      <c r="G2" s="248"/>
      <c r="H2" s="248"/>
      <c r="I2" s="101"/>
      <c r="J2" s="248" t="s">
        <v>137</v>
      </c>
      <c r="K2" s="248"/>
      <c r="L2" s="248"/>
      <c r="M2" s="248"/>
      <c r="N2" s="248"/>
      <c r="O2" s="248"/>
      <c r="P2" s="248"/>
      <c r="R2" s="248" t="s">
        <v>138</v>
      </c>
      <c r="S2" s="248"/>
      <c r="T2" s="248"/>
      <c r="U2" s="248"/>
      <c r="V2" s="248"/>
      <c r="W2" s="248"/>
      <c r="X2" s="248"/>
    </row>
    <row r="3" spans="2:24" ht="15" customHeight="1">
      <c r="B3" s="242" t="s">
        <v>56</v>
      </c>
      <c r="C3" s="237" t="s">
        <v>57</v>
      </c>
      <c r="D3" s="250" t="s">
        <v>134</v>
      </c>
      <c r="E3" s="251"/>
      <c r="F3" s="251"/>
      <c r="G3" s="251"/>
      <c r="H3" s="252"/>
      <c r="I3" s="103"/>
      <c r="J3" s="234" t="s">
        <v>58</v>
      </c>
      <c r="K3" s="237" t="s">
        <v>81</v>
      </c>
      <c r="L3" s="250" t="str">
        <f>D3</f>
        <v>January</v>
      </c>
      <c r="M3" s="251"/>
      <c r="N3" s="251"/>
      <c r="O3" s="251"/>
      <c r="P3" s="252"/>
      <c r="R3" s="242" t="s">
        <v>47</v>
      </c>
      <c r="S3" s="237" t="s">
        <v>57</v>
      </c>
      <c r="T3" s="250" t="str">
        <f>L3</f>
        <v>January</v>
      </c>
      <c r="U3" s="251"/>
      <c r="V3" s="251"/>
      <c r="W3" s="251"/>
      <c r="X3" s="252"/>
    </row>
    <row r="4" spans="2:24" ht="15" customHeight="1">
      <c r="B4" s="244"/>
      <c r="C4" s="249"/>
      <c r="D4" s="104">
        <v>2021</v>
      </c>
      <c r="E4" s="105" t="s">
        <v>59</v>
      </c>
      <c r="F4" s="106">
        <v>2020</v>
      </c>
      <c r="G4" s="105" t="s">
        <v>59</v>
      </c>
      <c r="H4" s="107" t="s">
        <v>60</v>
      </c>
      <c r="I4" s="108"/>
      <c r="J4" s="235"/>
      <c r="K4" s="238"/>
      <c r="L4" s="245">
        <v>2021</v>
      </c>
      <c r="M4" s="246">
        <v>2020</v>
      </c>
      <c r="N4" s="240" t="s">
        <v>61</v>
      </c>
      <c r="O4" s="240" t="s">
        <v>135</v>
      </c>
      <c r="P4" s="240" t="s">
        <v>83</v>
      </c>
      <c r="R4" s="243"/>
      <c r="S4" s="238"/>
      <c r="T4" s="245">
        <v>2021</v>
      </c>
      <c r="U4" s="246">
        <v>2020</v>
      </c>
      <c r="V4" s="240" t="s">
        <v>61</v>
      </c>
      <c r="W4" s="240" t="s">
        <v>135</v>
      </c>
      <c r="X4" s="240" t="s">
        <v>83</v>
      </c>
    </row>
    <row r="5" spans="2:24" ht="12.75">
      <c r="B5" s="171">
        <v>1</v>
      </c>
      <c r="C5" s="172" t="s">
        <v>27</v>
      </c>
      <c r="D5" s="173">
        <v>104</v>
      </c>
      <c r="E5" s="174">
        <v>0.25365853658536586</v>
      </c>
      <c r="F5" s="173">
        <v>153</v>
      </c>
      <c r="G5" s="175">
        <v>0.2191977077363897</v>
      </c>
      <c r="H5" s="165">
        <v>-0.3202614379084967</v>
      </c>
      <c r="I5" s="109"/>
      <c r="J5" s="236"/>
      <c r="K5" s="239"/>
      <c r="L5" s="241"/>
      <c r="M5" s="247"/>
      <c r="N5" s="241"/>
      <c r="O5" s="241"/>
      <c r="P5" s="241"/>
      <c r="R5" s="244"/>
      <c r="S5" s="239"/>
      <c r="T5" s="241"/>
      <c r="U5" s="247"/>
      <c r="V5" s="241"/>
      <c r="W5" s="241"/>
      <c r="X5" s="241"/>
    </row>
    <row r="6" spans="2:24" ht="15">
      <c r="B6" s="176">
        <v>2</v>
      </c>
      <c r="C6" s="177" t="s">
        <v>0</v>
      </c>
      <c r="D6" s="178">
        <v>56</v>
      </c>
      <c r="E6" s="179">
        <v>0.13658536585365855</v>
      </c>
      <c r="F6" s="178">
        <v>64</v>
      </c>
      <c r="G6" s="180">
        <v>0.09169054441260745</v>
      </c>
      <c r="H6" s="166">
        <v>-0.125</v>
      </c>
      <c r="I6" s="109"/>
      <c r="J6" s="110" t="s">
        <v>93</v>
      </c>
      <c r="K6" s="193" t="s">
        <v>46</v>
      </c>
      <c r="L6" s="211">
        <v>19</v>
      </c>
      <c r="M6" s="140">
        <v>48</v>
      </c>
      <c r="N6" s="194">
        <v>-0.6041666666666667</v>
      </c>
      <c r="O6" s="195"/>
      <c r="P6" s="195"/>
      <c r="R6" s="110" t="s">
        <v>48</v>
      </c>
      <c r="S6" s="193" t="s">
        <v>27</v>
      </c>
      <c r="T6" s="211">
        <v>14</v>
      </c>
      <c r="U6" s="140">
        <v>48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133</v>
      </c>
      <c r="D7" s="178">
        <v>22</v>
      </c>
      <c r="E7" s="179">
        <v>0.05365853658536585</v>
      </c>
      <c r="F7" s="178">
        <v>18</v>
      </c>
      <c r="G7" s="180">
        <v>0.025787965616045846</v>
      </c>
      <c r="H7" s="166">
        <v>0.22222222222222232</v>
      </c>
      <c r="I7" s="109"/>
      <c r="J7" s="111"/>
      <c r="K7" s="196" t="s">
        <v>30</v>
      </c>
      <c r="L7" s="197">
        <v>17</v>
      </c>
      <c r="M7" s="141">
        <v>15</v>
      </c>
      <c r="N7" s="198">
        <v>0.1333333333333333</v>
      </c>
      <c r="O7" s="149"/>
      <c r="P7" s="149"/>
      <c r="R7" s="111"/>
      <c r="S7" s="196" t="s">
        <v>139</v>
      </c>
      <c r="T7" s="197">
        <v>8</v>
      </c>
      <c r="U7" s="141">
        <v>17</v>
      </c>
      <c r="V7" s="198">
        <v>-0.5294117647058824</v>
      </c>
      <c r="W7" s="149"/>
      <c r="X7" s="149"/>
    </row>
    <row r="8" spans="2:24" ht="15">
      <c r="B8" s="176"/>
      <c r="C8" s="177" t="s">
        <v>29</v>
      </c>
      <c r="D8" s="178">
        <v>22</v>
      </c>
      <c r="E8" s="179">
        <v>0.05365853658536585</v>
      </c>
      <c r="F8" s="178">
        <v>38</v>
      </c>
      <c r="G8" s="180">
        <v>0.054441260744985676</v>
      </c>
      <c r="H8" s="166">
        <v>-0.42105263157894735</v>
      </c>
      <c r="I8" s="109"/>
      <c r="J8" s="111"/>
      <c r="K8" s="196" t="s">
        <v>27</v>
      </c>
      <c r="L8" s="197">
        <v>16</v>
      </c>
      <c r="M8" s="141">
        <v>49</v>
      </c>
      <c r="N8" s="198">
        <v>-0.6734693877551021</v>
      </c>
      <c r="O8" s="149"/>
      <c r="P8" s="149"/>
      <c r="R8" s="111"/>
      <c r="S8" s="196" t="s">
        <v>26</v>
      </c>
      <c r="T8" s="197">
        <v>4</v>
      </c>
      <c r="U8" s="141">
        <v>15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46</v>
      </c>
      <c r="D9" s="178">
        <v>19</v>
      </c>
      <c r="E9" s="179">
        <v>0.046341463414634146</v>
      </c>
      <c r="F9" s="178">
        <v>48</v>
      </c>
      <c r="G9" s="212">
        <v>0.06876790830945559</v>
      </c>
      <c r="H9" s="166">
        <v>-0.6041666666666667</v>
      </c>
      <c r="I9" s="109"/>
      <c r="J9" s="110"/>
      <c r="K9" s="110" t="s">
        <v>105</v>
      </c>
      <c r="L9" s="110">
        <v>75</v>
      </c>
      <c r="M9" s="110">
        <v>165</v>
      </c>
      <c r="N9" s="199">
        <v>-0.5454545454545454</v>
      </c>
      <c r="O9" s="149"/>
      <c r="P9" s="149"/>
      <c r="R9" s="110"/>
      <c r="S9" s="110" t="s">
        <v>105</v>
      </c>
      <c r="T9" s="110">
        <v>22</v>
      </c>
      <c r="U9" s="110">
        <v>50</v>
      </c>
      <c r="V9" s="199">
        <v>-0.56</v>
      </c>
      <c r="W9" s="149"/>
      <c r="X9" s="149"/>
    </row>
    <row r="10" spans="2:24" ht="12.75">
      <c r="B10" s="176">
        <v>6</v>
      </c>
      <c r="C10" s="177" t="s">
        <v>32</v>
      </c>
      <c r="D10" s="178">
        <v>18</v>
      </c>
      <c r="E10" s="179">
        <v>0.04390243902439024</v>
      </c>
      <c r="F10" s="178">
        <v>22</v>
      </c>
      <c r="G10" s="212">
        <v>0.03151862464183381</v>
      </c>
      <c r="H10" s="166">
        <v>-0.18181818181818177</v>
      </c>
      <c r="I10" s="109"/>
      <c r="J10" s="112" t="s">
        <v>93</v>
      </c>
      <c r="K10" s="113"/>
      <c r="L10" s="169">
        <v>127</v>
      </c>
      <c r="M10" s="169">
        <v>277</v>
      </c>
      <c r="N10" s="114">
        <v>-0.5415162454873645</v>
      </c>
      <c r="O10" s="133">
        <v>0.3097560975609756</v>
      </c>
      <c r="P10" s="133">
        <v>0.3968481375358166</v>
      </c>
      <c r="R10" s="112" t="s">
        <v>67</v>
      </c>
      <c r="S10" s="113"/>
      <c r="T10" s="169">
        <v>48</v>
      </c>
      <c r="U10" s="169">
        <v>130</v>
      </c>
      <c r="V10" s="114">
        <v>-0.6307692307692307</v>
      </c>
      <c r="W10" s="133">
        <v>0.11707317073170732</v>
      </c>
      <c r="X10" s="133">
        <v>0.18624641833810887</v>
      </c>
    </row>
    <row r="11" spans="2:24" ht="15">
      <c r="B11" s="176">
        <v>7</v>
      </c>
      <c r="C11" s="177" t="s">
        <v>30</v>
      </c>
      <c r="D11" s="178">
        <v>17</v>
      </c>
      <c r="E11" s="179">
        <v>0.041463414634146344</v>
      </c>
      <c r="F11" s="178">
        <v>15</v>
      </c>
      <c r="G11" s="180">
        <v>0.02148997134670487</v>
      </c>
      <c r="H11" s="166">
        <v>0.1333333333333333</v>
      </c>
      <c r="I11" s="109"/>
      <c r="J11" s="110" t="s">
        <v>95</v>
      </c>
      <c r="K11" s="214" t="s">
        <v>27</v>
      </c>
      <c r="L11" s="203">
        <v>5</v>
      </c>
      <c r="M11" s="204">
        <v>5</v>
      </c>
      <c r="N11" s="194">
        <v>0</v>
      </c>
      <c r="O11" s="195"/>
      <c r="P11" s="195"/>
      <c r="R11" s="110" t="s">
        <v>49</v>
      </c>
      <c r="S11" s="193" t="s">
        <v>32</v>
      </c>
      <c r="T11" s="211">
        <v>6</v>
      </c>
      <c r="U11" s="140">
        <v>10</v>
      </c>
      <c r="V11" s="194">
        <v>-0.4</v>
      </c>
      <c r="W11" s="195"/>
      <c r="X11" s="195"/>
    </row>
    <row r="12" spans="2:24" ht="15">
      <c r="B12" s="176">
        <v>8</v>
      </c>
      <c r="C12" s="177" t="s">
        <v>31</v>
      </c>
      <c r="D12" s="178">
        <v>15</v>
      </c>
      <c r="E12" s="179">
        <v>0.036585365853658534</v>
      </c>
      <c r="F12" s="178">
        <v>15</v>
      </c>
      <c r="G12" s="180">
        <v>0.02148997134670487</v>
      </c>
      <c r="H12" s="166">
        <v>0</v>
      </c>
      <c r="I12" s="109"/>
      <c r="J12" s="111"/>
      <c r="K12" s="215" t="s">
        <v>76</v>
      </c>
      <c r="L12" s="205">
        <v>3</v>
      </c>
      <c r="M12" s="206">
        <v>8</v>
      </c>
      <c r="N12" s="198">
        <v>-0.625</v>
      </c>
      <c r="O12" s="149"/>
      <c r="P12" s="149"/>
      <c r="R12" s="111"/>
      <c r="S12" s="196" t="s">
        <v>27</v>
      </c>
      <c r="T12" s="197">
        <v>5</v>
      </c>
      <c r="U12" s="141">
        <v>5</v>
      </c>
      <c r="V12" s="198">
        <v>0</v>
      </c>
      <c r="W12" s="149"/>
      <c r="X12" s="149"/>
    </row>
    <row r="13" spans="2:24" ht="15">
      <c r="B13" s="176"/>
      <c r="C13" s="177" t="s">
        <v>26</v>
      </c>
      <c r="D13" s="178">
        <v>15</v>
      </c>
      <c r="E13" s="179">
        <v>0.036585365853658534</v>
      </c>
      <c r="F13" s="178">
        <v>41</v>
      </c>
      <c r="G13" s="180">
        <v>0.05873925501432665</v>
      </c>
      <c r="H13" s="166">
        <v>-0.6341463414634146</v>
      </c>
      <c r="I13" s="109"/>
      <c r="J13" s="111"/>
      <c r="K13" s="215" t="s">
        <v>33</v>
      </c>
      <c r="L13" s="205">
        <v>2</v>
      </c>
      <c r="M13" s="206">
        <v>7</v>
      </c>
      <c r="N13" s="198">
        <v>-0.7142857142857143</v>
      </c>
      <c r="O13" s="149"/>
      <c r="P13" s="149"/>
      <c r="R13" s="111"/>
      <c r="S13" s="196" t="s">
        <v>28</v>
      </c>
      <c r="T13" s="197">
        <v>4</v>
      </c>
      <c r="U13" s="141">
        <v>20</v>
      </c>
      <c r="V13" s="198">
        <v>-0.8</v>
      </c>
      <c r="W13" s="149"/>
      <c r="X13" s="149"/>
    </row>
    <row r="14" spans="2:24" ht="12.75">
      <c r="B14" s="181">
        <v>10</v>
      </c>
      <c r="C14" s="182" t="s">
        <v>33</v>
      </c>
      <c r="D14" s="183">
        <v>12</v>
      </c>
      <c r="E14" s="184">
        <v>0.02926829268292683</v>
      </c>
      <c r="F14" s="183">
        <v>45</v>
      </c>
      <c r="G14" s="185">
        <v>0.06446991404011461</v>
      </c>
      <c r="H14" s="186">
        <v>-0.7333333333333334</v>
      </c>
      <c r="I14" s="109"/>
      <c r="J14" s="115"/>
      <c r="K14" s="110" t="s">
        <v>105</v>
      </c>
      <c r="L14" s="110">
        <v>5</v>
      </c>
      <c r="M14" s="110">
        <v>3</v>
      </c>
      <c r="N14" s="199">
        <v>0.6666666666666667</v>
      </c>
      <c r="O14" s="149"/>
      <c r="P14" s="149"/>
      <c r="R14" s="115"/>
      <c r="S14" s="110" t="s">
        <v>105</v>
      </c>
      <c r="T14" s="110">
        <v>11</v>
      </c>
      <c r="U14" s="110">
        <v>18</v>
      </c>
      <c r="V14" s="199">
        <v>-0.38888888888888884</v>
      </c>
      <c r="W14" s="149"/>
      <c r="X14" s="149"/>
    </row>
    <row r="15" spans="2:24" ht="12.75">
      <c r="B15" s="259" t="s">
        <v>65</v>
      </c>
      <c r="C15" s="260"/>
      <c r="D15" s="116">
        <v>300</v>
      </c>
      <c r="E15" s="117">
        <v>0.7317073170731709</v>
      </c>
      <c r="F15" s="116">
        <v>459</v>
      </c>
      <c r="G15" s="117">
        <v>0.657593123209169</v>
      </c>
      <c r="H15" s="119">
        <v>-0.3464052287581699</v>
      </c>
      <c r="I15" s="109"/>
      <c r="J15" s="112" t="s">
        <v>95</v>
      </c>
      <c r="K15" s="113"/>
      <c r="L15" s="169">
        <v>15</v>
      </c>
      <c r="M15" s="169">
        <v>23</v>
      </c>
      <c r="N15" s="114">
        <v>-0.34782608695652173</v>
      </c>
      <c r="O15" s="133">
        <v>0.036585365853658534</v>
      </c>
      <c r="P15" s="133">
        <v>0.0329512893982808</v>
      </c>
      <c r="R15" s="112" t="s">
        <v>68</v>
      </c>
      <c r="S15" s="113"/>
      <c r="T15" s="169">
        <v>26</v>
      </c>
      <c r="U15" s="169">
        <v>53</v>
      </c>
      <c r="V15" s="114">
        <v>-0.5094339622641509</v>
      </c>
      <c r="W15" s="133">
        <v>0.06341463414634146</v>
      </c>
      <c r="X15" s="133">
        <v>0.07593123209169055</v>
      </c>
    </row>
    <row r="16" spans="2:24" ht="15">
      <c r="B16" s="256" t="s">
        <v>66</v>
      </c>
      <c r="C16" s="256"/>
      <c r="D16" s="118">
        <v>110</v>
      </c>
      <c r="E16" s="117">
        <v>0.2682926829268293</v>
      </c>
      <c r="F16" s="118">
        <v>239</v>
      </c>
      <c r="G16" s="117">
        <v>0.3424068767908309</v>
      </c>
      <c r="H16" s="120">
        <v>-0.5397489539748954</v>
      </c>
      <c r="I16" s="109"/>
      <c r="J16" s="110" t="s">
        <v>96</v>
      </c>
      <c r="K16" s="193" t="s">
        <v>27</v>
      </c>
      <c r="L16" s="211">
        <v>14</v>
      </c>
      <c r="M16" s="140">
        <v>32</v>
      </c>
      <c r="N16" s="194">
        <v>-0.5625</v>
      </c>
      <c r="O16" s="195"/>
      <c r="P16" s="195"/>
      <c r="R16" s="110" t="s">
        <v>50</v>
      </c>
      <c r="S16" s="193" t="s">
        <v>27</v>
      </c>
      <c r="T16" s="211">
        <v>26</v>
      </c>
      <c r="U16" s="140">
        <v>26</v>
      </c>
      <c r="V16" s="194">
        <v>0</v>
      </c>
      <c r="W16" s="195"/>
      <c r="X16" s="195"/>
    </row>
    <row r="17" spans="2:24" ht="15">
      <c r="B17" s="257" t="s">
        <v>64</v>
      </c>
      <c r="C17" s="257"/>
      <c r="D17" s="154">
        <v>410</v>
      </c>
      <c r="E17" s="167">
        <v>1</v>
      </c>
      <c r="F17" s="154">
        <v>698</v>
      </c>
      <c r="G17" s="168">
        <v>0.9999999999999996</v>
      </c>
      <c r="H17" s="153">
        <v>-0.4126074498567335</v>
      </c>
      <c r="I17" s="109"/>
      <c r="J17" s="111"/>
      <c r="K17" s="196" t="s">
        <v>0</v>
      </c>
      <c r="L17" s="197">
        <v>7</v>
      </c>
      <c r="M17" s="141">
        <v>9</v>
      </c>
      <c r="N17" s="198">
        <v>-0.2222222222222222</v>
      </c>
      <c r="O17" s="149"/>
      <c r="P17" s="149"/>
      <c r="R17" s="111"/>
      <c r="S17" s="196" t="s">
        <v>46</v>
      </c>
      <c r="T17" s="197">
        <v>16</v>
      </c>
      <c r="U17" s="141">
        <v>43</v>
      </c>
      <c r="V17" s="198">
        <v>-0.627906976744186</v>
      </c>
      <c r="W17" s="149"/>
      <c r="X17" s="149"/>
    </row>
    <row r="18" spans="2:24" ht="15">
      <c r="B18" s="258" t="s">
        <v>80</v>
      </c>
      <c r="C18" s="258"/>
      <c r="D18" s="258"/>
      <c r="E18" s="258"/>
      <c r="F18" s="258"/>
      <c r="G18" s="258"/>
      <c r="H18" s="258"/>
      <c r="I18" s="109"/>
      <c r="J18" s="111"/>
      <c r="K18" s="196" t="s">
        <v>99</v>
      </c>
      <c r="L18" s="197">
        <v>6</v>
      </c>
      <c r="M18" s="141">
        <v>10</v>
      </c>
      <c r="N18" s="198">
        <v>-0.4</v>
      </c>
      <c r="O18" s="149"/>
      <c r="P18" s="149"/>
      <c r="R18" s="111"/>
      <c r="S18" s="196" t="s">
        <v>32</v>
      </c>
      <c r="T18" s="197">
        <v>9</v>
      </c>
      <c r="U18" s="141">
        <v>6</v>
      </c>
      <c r="V18" s="198">
        <v>0.5</v>
      </c>
      <c r="W18" s="149"/>
      <c r="X18" s="149"/>
    </row>
    <row r="19" spans="2:24" ht="12.75" customHeight="1">
      <c r="B19" s="253" t="s">
        <v>43</v>
      </c>
      <c r="C19" s="253"/>
      <c r="D19" s="253"/>
      <c r="E19" s="253"/>
      <c r="F19" s="253"/>
      <c r="G19" s="253"/>
      <c r="H19" s="253"/>
      <c r="I19" s="109"/>
      <c r="J19" s="115"/>
      <c r="K19" s="142" t="s">
        <v>105</v>
      </c>
      <c r="L19" s="110">
        <v>20</v>
      </c>
      <c r="M19" s="110">
        <v>73</v>
      </c>
      <c r="N19" s="199">
        <v>-0.726027397260274</v>
      </c>
      <c r="O19" s="149"/>
      <c r="P19" s="149"/>
      <c r="R19" s="115"/>
      <c r="S19" s="142" t="s">
        <v>105</v>
      </c>
      <c r="T19" s="110">
        <v>82</v>
      </c>
      <c r="U19" s="110">
        <v>140</v>
      </c>
      <c r="V19" s="199">
        <v>-0.41428571428571426</v>
      </c>
      <c r="W19" s="149"/>
      <c r="X19" s="149"/>
    </row>
    <row r="20" spans="2:24" ht="12.75">
      <c r="B20" s="253"/>
      <c r="C20" s="253"/>
      <c r="D20" s="253"/>
      <c r="E20" s="253"/>
      <c r="F20" s="253"/>
      <c r="G20" s="253"/>
      <c r="H20" s="253"/>
      <c r="I20" s="109"/>
      <c r="J20" s="121" t="s">
        <v>96</v>
      </c>
      <c r="K20" s="122"/>
      <c r="L20" s="169">
        <v>47</v>
      </c>
      <c r="M20" s="169">
        <v>124</v>
      </c>
      <c r="N20" s="114">
        <v>-0.6209677419354839</v>
      </c>
      <c r="O20" s="133">
        <v>0.11463414634146342</v>
      </c>
      <c r="P20" s="133">
        <v>0.17765042979942694</v>
      </c>
      <c r="R20" s="112" t="s">
        <v>69</v>
      </c>
      <c r="S20" s="123"/>
      <c r="T20" s="169">
        <v>133</v>
      </c>
      <c r="U20" s="169">
        <v>215</v>
      </c>
      <c r="V20" s="114">
        <v>-0.38139534883720927</v>
      </c>
      <c r="W20" s="133">
        <v>0.32439024390243903</v>
      </c>
      <c r="X20" s="133">
        <v>0.30802292263610315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97</v>
      </c>
      <c r="K21" s="193" t="s">
        <v>27</v>
      </c>
      <c r="L21" s="211">
        <v>34</v>
      </c>
      <c r="M21" s="140">
        <v>23</v>
      </c>
      <c r="N21" s="194">
        <v>0.4782608695652173</v>
      </c>
      <c r="O21" s="195"/>
      <c r="P21" s="195"/>
      <c r="R21" s="111" t="s">
        <v>51</v>
      </c>
      <c r="S21" s="193" t="s">
        <v>26</v>
      </c>
      <c r="T21" s="211">
        <v>1</v>
      </c>
      <c r="U21" s="140">
        <v>1</v>
      </c>
      <c r="V21" s="194">
        <v>0</v>
      </c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29</v>
      </c>
      <c r="L22" s="197">
        <v>11</v>
      </c>
      <c r="M22" s="141">
        <v>21</v>
      </c>
      <c r="N22" s="198">
        <v>-0.47619047619047616</v>
      </c>
      <c r="O22" s="149"/>
      <c r="P22" s="149"/>
      <c r="R22" s="111"/>
      <c r="S22" s="196" t="s">
        <v>27</v>
      </c>
      <c r="T22" s="197">
        <v>1</v>
      </c>
      <c r="U22" s="141"/>
      <c r="V22" s="198"/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31</v>
      </c>
      <c r="L23" s="197">
        <v>9</v>
      </c>
      <c r="M23" s="141">
        <v>3</v>
      </c>
      <c r="N23" s="198">
        <v>2</v>
      </c>
      <c r="O23" s="149"/>
      <c r="P23" s="149"/>
      <c r="R23" s="111"/>
      <c r="S23" s="196" t="s">
        <v>31</v>
      </c>
      <c r="T23" s="202"/>
      <c r="U23" s="141">
        <v>4</v>
      </c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105</v>
      </c>
      <c r="L24" s="110">
        <v>9</v>
      </c>
      <c r="M24" s="110">
        <v>29</v>
      </c>
      <c r="N24" s="199">
        <v>-0.6896551724137931</v>
      </c>
      <c r="O24" s="149"/>
      <c r="P24" s="149"/>
      <c r="R24" s="115"/>
      <c r="S24" s="142" t="s">
        <v>105</v>
      </c>
      <c r="T24" s="110">
        <v>0</v>
      </c>
      <c r="U24" s="110">
        <v>0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97</v>
      </c>
      <c r="K25" s="122"/>
      <c r="L25" s="209">
        <v>63</v>
      </c>
      <c r="M25" s="209">
        <v>76</v>
      </c>
      <c r="N25" s="114">
        <v>-0.17105263157894735</v>
      </c>
      <c r="O25" s="133">
        <v>0.15365853658536585</v>
      </c>
      <c r="P25" s="133">
        <v>0.10888252148997135</v>
      </c>
      <c r="R25" s="112" t="s">
        <v>70</v>
      </c>
      <c r="S25" s="122"/>
      <c r="T25" s="169">
        <v>2</v>
      </c>
      <c r="U25" s="169">
        <v>5</v>
      </c>
      <c r="V25" s="114">
        <v>-0.6</v>
      </c>
      <c r="W25" s="133">
        <v>0.004878048780487805</v>
      </c>
      <c r="X25" s="133">
        <v>0.0071633237822349575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94</v>
      </c>
      <c r="K26" s="193" t="s">
        <v>0</v>
      </c>
      <c r="L26" s="211">
        <v>49</v>
      </c>
      <c r="M26" s="140">
        <v>53</v>
      </c>
      <c r="N26" s="194">
        <v>-0.07547169811320753</v>
      </c>
      <c r="O26" s="195"/>
      <c r="P26" s="195"/>
      <c r="R26" s="128" t="s">
        <v>52</v>
      </c>
      <c r="S26" s="193" t="s">
        <v>27</v>
      </c>
      <c r="T26" s="211">
        <v>10</v>
      </c>
      <c r="U26" s="140">
        <v>9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35</v>
      </c>
      <c r="M27" s="141">
        <v>44</v>
      </c>
      <c r="N27" s="198">
        <v>-0.20454545454545459</v>
      </c>
      <c r="O27" s="149"/>
      <c r="P27" s="149"/>
      <c r="R27" s="111"/>
      <c r="S27" s="196" t="s">
        <v>31</v>
      </c>
      <c r="T27" s="197">
        <v>3</v>
      </c>
      <c r="U27" s="141">
        <v>1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133</v>
      </c>
      <c r="L28" s="197">
        <v>22</v>
      </c>
      <c r="M28" s="141">
        <v>18</v>
      </c>
      <c r="N28" s="198">
        <v>0.22222222222222232</v>
      </c>
      <c r="O28" s="149"/>
      <c r="P28" s="149"/>
      <c r="R28" s="111"/>
      <c r="S28" s="196" t="s">
        <v>29</v>
      </c>
      <c r="T28" s="197">
        <v>2</v>
      </c>
      <c r="U28" s="141"/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105</v>
      </c>
      <c r="L29" s="110">
        <v>49</v>
      </c>
      <c r="M29" s="110">
        <v>82</v>
      </c>
      <c r="N29" s="199">
        <v>-0.4024390243902439</v>
      </c>
      <c r="O29" s="149"/>
      <c r="P29" s="149"/>
      <c r="R29" s="115"/>
      <c r="S29" s="110" t="s">
        <v>105</v>
      </c>
      <c r="T29" s="110">
        <v>1</v>
      </c>
      <c r="U29" s="110">
        <v>7</v>
      </c>
      <c r="V29" s="199">
        <v>-0.8571428571428572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98</v>
      </c>
      <c r="K30" s="130"/>
      <c r="L30" s="169">
        <v>155</v>
      </c>
      <c r="M30" s="169">
        <v>197</v>
      </c>
      <c r="N30" s="114">
        <v>-0.21319796954314718</v>
      </c>
      <c r="O30" s="133">
        <v>0.3780487804878049</v>
      </c>
      <c r="P30" s="133">
        <v>0.2822349570200573</v>
      </c>
      <c r="R30" s="112" t="s">
        <v>71</v>
      </c>
      <c r="S30" s="113"/>
      <c r="T30" s="169">
        <v>16</v>
      </c>
      <c r="U30" s="169">
        <v>17</v>
      </c>
      <c r="V30" s="114">
        <v>-0.05882352941176472</v>
      </c>
      <c r="W30" s="133">
        <v>0.03902439024390244</v>
      </c>
      <c r="X30" s="133">
        <v>0.024355300859598854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91</v>
      </c>
      <c r="K31" s="131"/>
      <c r="L31" s="169">
        <v>3</v>
      </c>
      <c r="M31" s="169">
        <v>1</v>
      </c>
      <c r="N31" s="114">
        <v>2</v>
      </c>
      <c r="O31" s="133">
        <v>0.007317073170731708</v>
      </c>
      <c r="P31" s="133">
        <v>0.0014326647564469914</v>
      </c>
      <c r="R31" s="110" t="s">
        <v>53</v>
      </c>
      <c r="S31" s="193" t="s">
        <v>31</v>
      </c>
      <c r="T31" s="211">
        <v>6</v>
      </c>
      <c r="U31" s="140">
        <v>1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6</v>
      </c>
      <c r="U32" s="141">
        <v>9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4" t="s">
        <v>64</v>
      </c>
      <c r="K33" s="255"/>
      <c r="L33" s="213">
        <v>410</v>
      </c>
      <c r="M33" s="213">
        <v>698</v>
      </c>
      <c r="N33" s="120">
        <v>-0.4126074498567335</v>
      </c>
      <c r="O33" s="200">
        <v>1</v>
      </c>
      <c r="P33" s="200">
        <v>1</v>
      </c>
      <c r="R33" s="111"/>
      <c r="S33" s="196" t="s">
        <v>26</v>
      </c>
      <c r="T33" s="197">
        <v>3</v>
      </c>
      <c r="U33" s="141">
        <v>7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105</v>
      </c>
      <c r="T34" s="110">
        <v>8</v>
      </c>
      <c r="U34" s="110">
        <v>14</v>
      </c>
      <c r="V34" s="199">
        <v>-0.4285714285714286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69">
        <v>23</v>
      </c>
      <c r="U35" s="169">
        <v>31</v>
      </c>
      <c r="V35" s="114">
        <v>-0.25806451612903225</v>
      </c>
      <c r="W35" s="133">
        <v>0.05609756097560976</v>
      </c>
      <c r="X35" s="133">
        <v>0.044412607449856735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3" t="s">
        <v>0</v>
      </c>
      <c r="T36" s="203">
        <v>40</v>
      </c>
      <c r="U36" s="204">
        <v>42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40</v>
      </c>
      <c r="U37" s="206">
        <v>51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133</v>
      </c>
      <c r="T38" s="205">
        <v>14</v>
      </c>
      <c r="U38" s="206">
        <v>7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105</v>
      </c>
      <c r="T39" s="110">
        <v>35</v>
      </c>
      <c r="U39" s="110">
        <v>54</v>
      </c>
      <c r="V39" s="199">
        <v>-0.35185185185185186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69">
        <v>129</v>
      </c>
      <c r="U40" s="169">
        <v>154</v>
      </c>
      <c r="V40" s="114">
        <v>-0.16233766233766234</v>
      </c>
      <c r="W40" s="133">
        <v>0.3146341463414634</v>
      </c>
      <c r="X40" s="133">
        <v>0.22063037249283668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3" t="s">
        <v>140</v>
      </c>
      <c r="T41" s="201">
        <v>7</v>
      </c>
      <c r="U41" s="140">
        <v>13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76</v>
      </c>
      <c r="T42" s="202">
        <v>6</v>
      </c>
      <c r="U42" s="141">
        <v>26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5</v>
      </c>
      <c r="U43" s="141">
        <v>10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105</v>
      </c>
      <c r="T44" s="110">
        <v>13</v>
      </c>
      <c r="U44" s="110">
        <v>42</v>
      </c>
      <c r="V44" s="199">
        <v>-0.6904761904761905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69">
        <v>31</v>
      </c>
      <c r="U45" s="169">
        <v>91</v>
      </c>
      <c r="V45" s="114">
        <v>-0.6593406593406593</v>
      </c>
      <c r="W45" s="133">
        <v>0.07560975609756097</v>
      </c>
      <c r="X45" s="133">
        <v>0.1303724928366762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69">
        <v>2</v>
      </c>
      <c r="U46" s="169">
        <v>2</v>
      </c>
      <c r="V46" s="114">
        <v>0</v>
      </c>
      <c r="W46" s="133">
        <v>0.004878048780487805</v>
      </c>
      <c r="X46" s="133">
        <v>0.0028653295128939827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4" t="s">
        <v>64</v>
      </c>
      <c r="S47" s="255"/>
      <c r="T47" s="169">
        <v>410</v>
      </c>
      <c r="U47" s="169">
        <v>698</v>
      </c>
      <c r="V47" s="114">
        <v>-0.4126074498567335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N6:N30 N32">
    <cfRule type="cellIs" priority="17" dxfId="6" operator="lessThan" stopIfTrue="1">
      <formula>0</formula>
    </cfRule>
  </conditionalFormatting>
  <conditionalFormatting sqref="N31">
    <cfRule type="cellIs" priority="16" dxfId="6" operator="lessThan" stopIfTrue="1">
      <formula>0</formula>
    </cfRule>
  </conditionalFormatting>
  <conditionalFormatting sqref="V6:V46">
    <cfRule type="cellIs" priority="14" dxfId="6" operator="lessThan" stopIfTrue="1">
      <formula>0</formula>
    </cfRule>
  </conditionalFormatting>
  <conditionalFormatting sqref="S41:S43">
    <cfRule type="cellIs" priority="13" dxfId="0" operator="equal" stopIfTrue="1">
      <formula>0</formula>
    </cfRule>
  </conditionalFormatting>
  <conditionalFormatting sqref="T41 T43">
    <cfRule type="cellIs" priority="12" dxfId="0" operator="equal" stopIfTrue="1">
      <formula>0</formula>
    </cfRule>
  </conditionalFormatting>
  <conditionalFormatting sqref="T42">
    <cfRule type="cellIs" priority="11" dxfId="0" operator="equal" stopIfTrue="1">
      <formula>0</formula>
    </cfRule>
  </conditionalFormatting>
  <conditionalFormatting sqref="H5:H9">
    <cfRule type="cellIs" priority="9" dxfId="6" operator="lessThan">
      <formula>0</formula>
    </cfRule>
  </conditionalFormatting>
  <conditionalFormatting sqref="H10:H14">
    <cfRule type="cellIs" priority="8" dxfId="6" operator="lessThan">
      <formula>0</formula>
    </cfRule>
  </conditionalFormatting>
  <conditionalFormatting sqref="E5:E14 G5:H14">
    <cfRule type="cellIs" priority="7" dxfId="0" operator="equal">
      <formula>0</formula>
    </cfRule>
  </conditionalFormatting>
  <conditionalFormatting sqref="D5:D14">
    <cfRule type="cellIs" priority="6" dxfId="0" operator="equal">
      <formula>0</formula>
    </cfRule>
  </conditionalFormatting>
  <conditionalFormatting sqref="F5:F14">
    <cfRule type="cellIs" priority="5" dxfId="0" operator="equal">
      <formula>0</formula>
    </cfRule>
  </conditionalFormatting>
  <conditionalFormatting sqref="H15:H16">
    <cfRule type="cellIs" priority="4" dxfId="6" operator="lessThan" stopIfTrue="1">
      <formula>0</formula>
    </cfRule>
  </conditionalFormatting>
  <conditionalFormatting sqref="H17">
    <cfRule type="cellIs" priority="3" dxfId="6" operator="lessThan">
      <formula>0</formula>
    </cfRule>
  </conditionalFormatting>
  <conditionalFormatting sqref="N33">
    <cfRule type="cellIs" priority="2" dxfId="6" operator="lessThan" stopIfTrue="1">
      <formula>0</formula>
    </cfRule>
  </conditionalFormatting>
  <conditionalFormatting sqref="V47">
    <cfRule type="cellIs" priority="1" dxfId="6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132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301</v>
      </c>
      <c r="O9" s="86"/>
    </row>
    <row r="10" spans="1:14" ht="12.75">
      <c r="A10" s="139" t="s">
        <v>131</v>
      </c>
      <c r="B10" s="97">
        <v>-0.5362095531587057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217">
        <v>-0.5362095531587057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JANUARY</v>
      </c>
      <c r="C12" s="225"/>
      <c r="D12" s="226" t="s">
        <v>34</v>
      </c>
      <c r="E12" s="228" t="s">
        <v>23</v>
      </c>
      <c r="F12" s="229"/>
      <c r="G12" s="226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2">
        <v>301</v>
      </c>
      <c r="C14" s="162">
        <v>649</v>
      </c>
      <c r="D14" s="163">
        <v>-0.5362095531587057</v>
      </c>
      <c r="E14" s="162">
        <v>301</v>
      </c>
      <c r="F14" s="164">
        <v>649</v>
      </c>
      <c r="G14" s="163">
        <v>-0.5362095531587057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0"/>
      <c r="J1" s="70"/>
      <c r="K1" s="70"/>
      <c r="L1" s="70"/>
    </row>
    <row r="2" spans="2:12" ht="14.25">
      <c r="B2" s="248" t="s">
        <v>144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42" t="s">
        <v>56</v>
      </c>
      <c r="C3" s="237" t="s">
        <v>57</v>
      </c>
      <c r="D3" s="250" t="str">
        <f>'R_MC 2021 rankings'!D3:H3</f>
        <v>January</v>
      </c>
      <c r="E3" s="251"/>
      <c r="F3" s="251"/>
      <c r="G3" s="251"/>
      <c r="H3" s="252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49"/>
      <c r="D4" s="104">
        <v>2021</v>
      </c>
      <c r="E4" s="105" t="s">
        <v>59</v>
      </c>
      <c r="F4" s="106">
        <v>2020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46</v>
      </c>
      <c r="D5" s="173">
        <v>76</v>
      </c>
      <c r="E5" s="174">
        <v>0.25249169435215946</v>
      </c>
      <c r="F5" s="173">
        <v>250</v>
      </c>
      <c r="G5" s="175">
        <v>0.3852080123266564</v>
      </c>
      <c r="H5" s="165">
        <v>-0.696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77</v>
      </c>
      <c r="D6" s="178">
        <v>36</v>
      </c>
      <c r="E6" s="179">
        <v>0.11960132890365449</v>
      </c>
      <c r="F6" s="178">
        <v>75</v>
      </c>
      <c r="G6" s="180">
        <v>0.11556240369799692</v>
      </c>
      <c r="H6" s="166">
        <v>-0.52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30</v>
      </c>
      <c r="D7" s="178">
        <v>35</v>
      </c>
      <c r="E7" s="179">
        <v>0.11627906976744186</v>
      </c>
      <c r="F7" s="178">
        <v>39</v>
      </c>
      <c r="G7" s="180">
        <v>0.060092449922958396</v>
      </c>
      <c r="H7" s="166">
        <v>-0.10256410256410253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28</v>
      </c>
      <c r="D8" s="178">
        <v>22</v>
      </c>
      <c r="E8" s="179">
        <v>0.07308970099667775</v>
      </c>
      <c r="F8" s="178">
        <v>92</v>
      </c>
      <c r="G8" s="180">
        <v>0.14175654853620956</v>
      </c>
      <c r="H8" s="166">
        <v>-0.7608695652173914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141</v>
      </c>
      <c r="D9" s="178">
        <v>13</v>
      </c>
      <c r="E9" s="179">
        <v>0.04318936877076412</v>
      </c>
      <c r="F9" s="178">
        <v>0</v>
      </c>
      <c r="G9" s="212">
        <v>0</v>
      </c>
      <c r="H9" s="166"/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142</v>
      </c>
      <c r="D10" s="178">
        <v>10</v>
      </c>
      <c r="E10" s="179">
        <v>0.03322259136212625</v>
      </c>
      <c r="F10" s="178">
        <v>8</v>
      </c>
      <c r="G10" s="212">
        <v>0.012326656394453005</v>
      </c>
      <c r="H10" s="166">
        <v>0.25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100</v>
      </c>
      <c r="D11" s="178">
        <v>9</v>
      </c>
      <c r="E11" s="179">
        <v>0.029900332225913623</v>
      </c>
      <c r="F11" s="178">
        <v>8</v>
      </c>
      <c r="G11" s="180">
        <v>0.012326656394453005</v>
      </c>
      <c r="H11" s="166">
        <v>0.125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/>
      <c r="C12" s="177" t="s">
        <v>92</v>
      </c>
      <c r="D12" s="178">
        <v>9</v>
      </c>
      <c r="E12" s="179">
        <v>0.029900332225913623</v>
      </c>
      <c r="F12" s="178">
        <v>18</v>
      </c>
      <c r="G12" s="180">
        <v>0.02773497688751926</v>
      </c>
      <c r="H12" s="166">
        <v>-0.5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/>
      <c r="C13" s="177" t="s">
        <v>101</v>
      </c>
      <c r="D13" s="178">
        <v>9</v>
      </c>
      <c r="E13" s="179">
        <v>0.029900332225913623</v>
      </c>
      <c r="F13" s="178">
        <v>13</v>
      </c>
      <c r="G13" s="180">
        <v>0.020030816640986132</v>
      </c>
      <c r="H13" s="166">
        <v>-0.3076923076923077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143</v>
      </c>
      <c r="D14" s="183">
        <v>7</v>
      </c>
      <c r="E14" s="184">
        <v>0.023255813953488372</v>
      </c>
      <c r="F14" s="183">
        <v>1</v>
      </c>
      <c r="G14" s="185">
        <v>0.0015408320493066256</v>
      </c>
      <c r="H14" s="186">
        <v>6</v>
      </c>
      <c r="I14" s="75"/>
      <c r="J14" s="78"/>
      <c r="K14" s="78"/>
      <c r="L14" s="78"/>
      <c r="N14" s="75"/>
      <c r="O14" s="75"/>
      <c r="P14" s="75"/>
    </row>
    <row r="15" spans="2:16" ht="12.75">
      <c r="B15" s="259" t="s">
        <v>102</v>
      </c>
      <c r="C15" s="260"/>
      <c r="D15" s="210">
        <v>226</v>
      </c>
      <c r="E15" s="117">
        <v>0.7508305647840531</v>
      </c>
      <c r="F15" s="118">
        <v>504</v>
      </c>
      <c r="G15" s="117">
        <v>0.7765793528505393</v>
      </c>
      <c r="H15" s="119">
        <v>-0.5515873015873016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103</v>
      </c>
      <c r="C16" s="260"/>
      <c r="D16" s="118">
        <v>75</v>
      </c>
      <c r="E16" s="117">
        <v>0.24916943521594684</v>
      </c>
      <c r="F16" s="118">
        <v>145</v>
      </c>
      <c r="G16" s="117">
        <v>0.22342064714946072</v>
      </c>
      <c r="H16" s="120">
        <v>-0.48275862068965514</v>
      </c>
      <c r="I16" s="76"/>
      <c r="J16" s="76"/>
      <c r="K16" s="76"/>
    </row>
    <row r="17" spans="2:11" ht="12.75">
      <c r="B17" s="259" t="s">
        <v>104</v>
      </c>
      <c r="C17" s="260"/>
      <c r="D17" s="154">
        <v>301</v>
      </c>
      <c r="E17" s="167">
        <v>1.0000000000000002</v>
      </c>
      <c r="F17" s="154">
        <v>649</v>
      </c>
      <c r="G17" s="168">
        <v>0.9999999999999998</v>
      </c>
      <c r="H17" s="153">
        <v>-0.5362095531587057</v>
      </c>
      <c r="I17" s="76"/>
      <c r="J17" s="76"/>
      <c r="K17" s="76"/>
    </row>
    <row r="18" spans="2:11" ht="12.75">
      <c r="B18" s="258" t="s">
        <v>80</v>
      </c>
      <c r="C18" s="258"/>
      <c r="D18" s="258"/>
      <c r="E18" s="258"/>
      <c r="F18" s="258"/>
      <c r="G18" s="258"/>
      <c r="H18" s="258"/>
      <c r="I18" s="76"/>
      <c r="J18" s="76"/>
      <c r="K18" s="76"/>
    </row>
    <row r="19" spans="2:11" ht="12.75">
      <c r="B19" s="253" t="s">
        <v>43</v>
      </c>
      <c r="C19" s="253"/>
      <c r="D19" s="253"/>
      <c r="E19" s="253"/>
      <c r="F19" s="253"/>
      <c r="G19" s="253"/>
      <c r="H19" s="253"/>
      <c r="I19" s="76"/>
      <c r="J19" s="76"/>
      <c r="K19" s="76"/>
    </row>
    <row r="20" spans="2:11" ht="12.75">
      <c r="B20" s="253"/>
      <c r="C20" s="253"/>
      <c r="D20" s="253"/>
      <c r="E20" s="253"/>
      <c r="F20" s="253"/>
      <c r="G20" s="253"/>
      <c r="H20" s="253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6" operator="lessThan">
      <formula>0</formula>
    </cfRule>
  </conditionalFormatting>
  <conditionalFormatting sqref="H10:H14">
    <cfRule type="cellIs" priority="7" dxfId="6" operator="lessThan">
      <formula>0</formula>
    </cfRule>
  </conditionalFormatting>
  <conditionalFormatting sqref="E5:E14 G5:H14">
    <cfRule type="cellIs" priority="6" dxfId="0" operator="equal">
      <formula>0</formula>
    </cfRule>
  </conditionalFormatting>
  <conditionalFormatting sqref="D5:D14">
    <cfRule type="cellIs" priority="5" dxfId="0" operator="equal">
      <formula>0</formula>
    </cfRule>
  </conditionalFormatting>
  <conditionalFormatting sqref="F5:F14">
    <cfRule type="cellIs" priority="4" dxfId="0" operator="equal">
      <formula>0</formula>
    </cfRule>
  </conditionalFormatting>
  <conditionalFormatting sqref="H15:H16">
    <cfRule type="cellIs" priority="3" dxfId="12" operator="lessThan">
      <formula>0</formula>
    </cfRule>
  </conditionalFormatting>
  <conditionalFormatting sqref="H15:H16">
    <cfRule type="cellIs" priority="2" dxfId="6" operator="lessThan" stopIfTrue="1">
      <formula>0</formula>
    </cfRule>
  </conditionalFormatting>
  <conditionalFormatting sqref="H17">
    <cfRule type="cellIs" priority="1" dxfId="6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146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2741</v>
      </c>
      <c r="O3" s="97">
        <v>0.8483441658929124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490</v>
      </c>
      <c r="O4" s="97">
        <v>0.15165583410708758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123</v>
      </c>
      <c r="B5" s="9">
        <v>3231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3231</v>
      </c>
      <c r="O5" s="97">
        <v>1</v>
      </c>
      <c r="T5" s="48" t="s">
        <v>82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124</v>
      </c>
      <c r="B6" s="207">
        <v>-0.10250000000000004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08">
        <v>-0.25826446280991733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>
        <v>-0.25826446280991733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JANUARY</v>
      </c>
      <c r="C9" s="225"/>
      <c r="D9" s="226" t="s">
        <v>34</v>
      </c>
      <c r="E9" s="228" t="s">
        <v>23</v>
      </c>
      <c r="F9" s="229"/>
      <c r="G9" s="226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2741</v>
      </c>
      <c r="C11" s="187">
        <v>3827</v>
      </c>
      <c r="D11" s="188">
        <v>-0.28377319048863336</v>
      </c>
      <c r="E11" s="187">
        <v>2741</v>
      </c>
      <c r="F11" s="189">
        <v>3827</v>
      </c>
      <c r="G11" s="188">
        <v>-0.28377319048863336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490</v>
      </c>
      <c r="C12" s="187">
        <v>529</v>
      </c>
      <c r="D12" s="188">
        <v>-0.07372400756143671</v>
      </c>
      <c r="E12" s="187">
        <v>490</v>
      </c>
      <c r="F12" s="189">
        <v>529</v>
      </c>
      <c r="G12" s="188">
        <v>-0.07372400756143671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3231</v>
      </c>
      <c r="C13" s="187">
        <v>4356</v>
      </c>
      <c r="D13" s="188">
        <v>-0.25826446280991733</v>
      </c>
      <c r="E13" s="187">
        <v>3231</v>
      </c>
      <c r="F13" s="187">
        <v>4356</v>
      </c>
      <c r="G13" s="188">
        <v>-0.25826446280991733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154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84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85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86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87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147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36" t="s">
        <v>148</v>
      </c>
      <c r="B10" s="65">
        <v>410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410</v>
      </c>
      <c r="O10" s="14"/>
      <c r="R10" s="33"/>
    </row>
    <row r="11" spans="1:18" s="17" customFormat="1" ht="12.75">
      <c r="A11" s="64" t="s">
        <v>149</v>
      </c>
      <c r="B11" s="136">
        <v>2741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2741</v>
      </c>
      <c r="O11" s="16"/>
      <c r="R11" s="33"/>
    </row>
    <row r="12" spans="1:18" s="5" customFormat="1" ht="12.75">
      <c r="A12" s="40" t="s">
        <v>150</v>
      </c>
      <c r="B12" s="41">
        <v>3151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3151</v>
      </c>
      <c r="O12" s="34"/>
      <c r="R12" s="35"/>
    </row>
    <row r="13" spans="1:18" ht="12.75">
      <c r="A13" s="42" t="s">
        <v>18</v>
      </c>
      <c r="B13" s="150">
        <v>-0.303646408839779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-0.303646408839779</v>
      </c>
      <c r="P13" s="29"/>
      <c r="R13" s="33"/>
    </row>
    <row r="14" spans="1:18" ht="12.75">
      <c r="A14" s="42" t="s">
        <v>19</v>
      </c>
      <c r="B14" s="150">
        <v>-0.4126074498567335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-0.4126074498567335</v>
      </c>
      <c r="R14" s="33"/>
    </row>
    <row r="15" spans="1:18" ht="12.75">
      <c r="A15" s="42" t="s">
        <v>20</v>
      </c>
      <c r="B15" s="150">
        <v>-0.28377319048863336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-0.28377319048863336</v>
      </c>
      <c r="R15" s="33"/>
    </row>
    <row r="16" spans="1:18" ht="12.75">
      <c r="A16" s="42" t="s">
        <v>21</v>
      </c>
      <c r="B16" s="150">
        <v>0.13011742304030466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0.13011742304030466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84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136" t="s">
        <v>88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89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90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147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36" t="s">
        <v>151</v>
      </c>
      <c r="B25" s="65">
        <v>301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301</v>
      </c>
      <c r="O25" s="14"/>
      <c r="R25" s="33"/>
    </row>
    <row r="26" spans="1:18" s="17" customFormat="1" ht="12.75">
      <c r="A26" s="64" t="s">
        <v>152</v>
      </c>
      <c r="B26" s="136">
        <v>490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490</v>
      </c>
      <c r="O26" s="16"/>
      <c r="R26" s="33"/>
    </row>
    <row r="27" spans="1:15" s="5" customFormat="1" ht="12.75">
      <c r="A27" s="40" t="s">
        <v>153</v>
      </c>
      <c r="B27" s="41">
        <v>791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791</v>
      </c>
      <c r="O27" s="34"/>
    </row>
    <row r="28" spans="1:15" s="5" customFormat="1" ht="12.75">
      <c r="A28" s="42" t="s">
        <v>18</v>
      </c>
      <c r="B28" s="150">
        <v>-0.3285229202037352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-0.3285229202037352</v>
      </c>
      <c r="O28" s="34"/>
    </row>
    <row r="29" spans="1:15" s="5" customFormat="1" ht="12.75">
      <c r="A29" s="42" t="s">
        <v>19</v>
      </c>
      <c r="B29" s="150">
        <v>-0.5362095531587057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-0.5362095531587057</v>
      </c>
      <c r="O29" s="34"/>
    </row>
    <row r="30" spans="1:15" s="5" customFormat="1" ht="12.75">
      <c r="A30" s="42" t="s">
        <v>20</v>
      </c>
      <c r="B30" s="150">
        <v>-0.07372400756143671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-0.07372400756143671</v>
      </c>
      <c r="O30" s="34"/>
    </row>
    <row r="31" spans="1:14" ht="12.75">
      <c r="A31" s="42" t="s">
        <v>22</v>
      </c>
      <c r="B31" s="150">
        <v>0.3805309734513274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0.3805309734513274</v>
      </c>
    </row>
    <row r="34" spans="1:7" ht="30.75" customHeight="1">
      <c r="A34" s="232" t="s">
        <v>4</v>
      </c>
      <c r="B34" s="273" t="str">
        <f>'R_PTW USED 2021vs2020'!B9:C9</f>
        <v>JANUARY</v>
      </c>
      <c r="C34" s="274"/>
      <c r="D34" s="275" t="s">
        <v>34</v>
      </c>
      <c r="E34" s="277" t="s">
        <v>23</v>
      </c>
      <c r="F34" s="278"/>
      <c r="G34" s="275" t="s">
        <v>34</v>
      </c>
    </row>
    <row r="35" spans="1:7" ht="15.75" customHeight="1">
      <c r="A35" s="233"/>
      <c r="B35" s="45">
        <v>2021</v>
      </c>
      <c r="C35" s="45">
        <v>2020</v>
      </c>
      <c r="D35" s="276"/>
      <c r="E35" s="45">
        <v>2021</v>
      </c>
      <c r="F35" s="45">
        <v>2020</v>
      </c>
      <c r="G35" s="276"/>
    </row>
    <row r="36" spans="1:7" ht="15.75" customHeight="1">
      <c r="A36" s="67" t="s">
        <v>40</v>
      </c>
      <c r="B36" s="192">
        <v>410</v>
      </c>
      <c r="C36" s="192">
        <v>698</v>
      </c>
      <c r="D36" s="188">
        <v>-0.4126074498567335</v>
      </c>
      <c r="E36" s="192">
        <v>410</v>
      </c>
      <c r="F36" s="192">
        <v>698</v>
      </c>
      <c r="G36" s="188">
        <v>-0.4126074498567335</v>
      </c>
    </row>
    <row r="37" spans="1:7" ht="15.75" customHeight="1">
      <c r="A37" s="67" t="s">
        <v>41</v>
      </c>
      <c r="B37" s="192">
        <v>2741</v>
      </c>
      <c r="C37" s="192">
        <v>3827</v>
      </c>
      <c r="D37" s="188">
        <v>-0.28377319048863336</v>
      </c>
      <c r="E37" s="192">
        <v>2741</v>
      </c>
      <c r="F37" s="192">
        <v>3827</v>
      </c>
      <c r="G37" s="188">
        <v>-0.28377319048863336</v>
      </c>
    </row>
    <row r="38" spans="1:7" ht="15.75" customHeight="1">
      <c r="A38" s="95" t="s">
        <v>5</v>
      </c>
      <c r="B38" s="192">
        <v>3151</v>
      </c>
      <c r="C38" s="192">
        <v>4525</v>
      </c>
      <c r="D38" s="188">
        <v>-0.303646408839779</v>
      </c>
      <c r="E38" s="192">
        <v>3151</v>
      </c>
      <c r="F38" s="192">
        <v>4525</v>
      </c>
      <c r="G38" s="188">
        <v>-0.303646408839779</v>
      </c>
    </row>
    <row r="39" ht="15.75" customHeight="1"/>
    <row r="40" ht="15.75" customHeight="1"/>
    <row r="41" spans="1:7" ht="32.25" customHeight="1">
      <c r="A41" s="232" t="s">
        <v>3</v>
      </c>
      <c r="B41" s="273" t="str">
        <f>B34</f>
        <v>JANUARY</v>
      </c>
      <c r="C41" s="274"/>
      <c r="D41" s="275" t="s">
        <v>34</v>
      </c>
      <c r="E41" s="277" t="s">
        <v>23</v>
      </c>
      <c r="F41" s="278"/>
      <c r="G41" s="275" t="s">
        <v>34</v>
      </c>
    </row>
    <row r="42" spans="1:7" ht="15.75" customHeight="1">
      <c r="A42" s="233"/>
      <c r="B42" s="45">
        <v>2021</v>
      </c>
      <c r="C42" s="45">
        <v>2020</v>
      </c>
      <c r="D42" s="276"/>
      <c r="E42" s="45">
        <v>2021</v>
      </c>
      <c r="F42" s="45">
        <v>2020</v>
      </c>
      <c r="G42" s="276"/>
    </row>
    <row r="43" spans="1:7" ht="15.75" customHeight="1">
      <c r="A43" s="67" t="s">
        <v>40</v>
      </c>
      <c r="B43" s="192">
        <v>301</v>
      </c>
      <c r="C43" s="192">
        <v>649</v>
      </c>
      <c r="D43" s="188">
        <v>-0.5362095531587057</v>
      </c>
      <c r="E43" s="192">
        <v>301</v>
      </c>
      <c r="F43" s="192">
        <v>649</v>
      </c>
      <c r="G43" s="188">
        <v>-0.5362095531587057</v>
      </c>
    </row>
    <row r="44" spans="1:7" ht="15.75" customHeight="1">
      <c r="A44" s="67" t="s">
        <v>41</v>
      </c>
      <c r="B44" s="192">
        <v>490</v>
      </c>
      <c r="C44" s="192">
        <v>529</v>
      </c>
      <c r="D44" s="188">
        <v>-0.07372400756143671</v>
      </c>
      <c r="E44" s="192">
        <v>490</v>
      </c>
      <c r="F44" s="192">
        <v>529</v>
      </c>
      <c r="G44" s="188">
        <v>-0.07372400756143671</v>
      </c>
    </row>
    <row r="45" spans="1:7" ht="15.75" customHeight="1">
      <c r="A45" s="95" t="s">
        <v>5</v>
      </c>
      <c r="B45" s="192">
        <v>791</v>
      </c>
      <c r="C45" s="192">
        <v>1178</v>
      </c>
      <c r="D45" s="188">
        <v>-0.3285229202037352</v>
      </c>
      <c r="E45" s="192">
        <v>791</v>
      </c>
      <c r="F45" s="192">
        <v>1178</v>
      </c>
      <c r="G45" s="188">
        <v>-0.3285229202037352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44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2021-02-08T12:11:04Z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